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Kennzahlenkatalog" sheetId="2" state="visible" r:id="rId4"/>
    <sheet name="Beispiel Muster AG" sheetId="3" state="visible" r:id="rId5"/>
    <sheet name="Top-Risik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<sst xmlns="http://schemas.openxmlformats.org/spreadsheetml/2006/main" count="163" uniqueCount="129">
  <si>
    <t xml:space="preserve">Kennzahlen für den Cyber-Risikobericht an den Verwaltungsrat – CH</t>
  </si>
  <si>
    <t xml:space="preserve">Arbeitsmappe zur Vorlage «Cyber-Risikobericht an den Verwaltungsrat – CH» (STOP.LI, V1.0, Stand 2026-10-09). Gültigkeit: Unternehmen · Schweiz.</t>
  </si>
  <si>
    <t xml:space="preserve">So arbeiten Sie mit der Mappe</t>
  </si>
  <si>
    <t xml:space="preserve">1. Blatt «Kennzahlenkatalog»: Definition, Datenquelle, Richtung und Schwellen jeder Kennzahl festlegen. Gelb hinterlegte Zellen sind Eingaben; die Schwellen lässt der Verwaltungsrat genehmigen.</t>
  </si>
  <si>
    <t xml:space="preserve">2. Blatt «Beispiel Muster AG»: zeigt, wie Ist-Werte zweier Perioden erfasst werden. Ampel und Trend berechnen sich automatisch aus den Schwellen im Katalog. Alle Werte im Beispiel sind fiktiv.</t>
  </si>
  <si>
    <t xml:space="preserve">3. Blatt «Top-Risiken»: Eintritt und Auswirkung je 1–5 erfassen; der Risikowert und der Vergleich mit der Toleranz werden berechnet.</t>
  </si>
  <si>
    <t xml:space="preserve">4. Übertragen Sie Ampel, Ist-Wert und Trend in Abschnitt A5 des Berichts.</t>
  </si>
  <si>
    <t xml:space="preserve">Legende</t>
  </si>
  <si>
    <t xml:space="preserve">Gelb hinterlegt = Eingabezelle · Blaue Schrift = erfasster Wert · Schwarze Schrift = Formel</t>
  </si>
  <si>
    <t xml:space="preserve">Richtung «höher» = ein höherer Wert ist besser (z. B. Abdeckung in %). Richtung «tiefer» = ein tieferer Wert ist besser (z. B. offene Schwachstellen).</t>
  </si>
  <si>
    <t xml:space="preserve">Ampellogik: Grün, wenn der Ist-Wert die Grün-Schwelle erreicht. Rot, wenn er die Rot-Schwelle erreicht oder überschreitet (Richtung tiefer) beziehungsweise erreicht oder unterschreitet (Richtung höher). Sonst Gelb.</t>
  </si>
  <si>
    <t xml:space="preserve">Grundlagen</t>
  </si>
  <si>
    <t xml:space="preserve">Art. 716a und 754 OR (Oberleitung, Oberaufsicht, Verantwortlichkeit) · FINMA-RS 2023/1 (für Banken und Wertpapierhäuser: Genehmigung der Grundzüge inkl. IKT- und Cyberrisiken sowie jährlich der Risikotoleranz für operationelle Risiken) · ISG-Meldepflicht seit 1. April 2025 · Details in Teil B der Vorlage.</t>
  </si>
  <si>
    <t xml:space="preserve">Die Mappe ersetzt keine Rechtsberatung. Herausgeber: Martin Bischoff · 4T2 Solutions GmbH · stop.li</t>
  </si>
  <si>
    <t xml:space="preserve">ID</t>
  </si>
  <si>
    <t xml:space="preserve">Kennzahl</t>
  </si>
  <si>
    <t xml:space="preserve">Frage an den Verwaltungsrat</t>
  </si>
  <si>
    <t xml:space="preserve">Definition / Formel</t>
  </si>
  <si>
    <t xml:space="preserve">Datenquelle</t>
  </si>
  <si>
    <t xml:space="preserve">Richtung</t>
  </si>
  <si>
    <t xml:space="preserve">Grün ab</t>
  </si>
  <si>
    <t xml:space="preserve">Rot ab</t>
  </si>
  <si>
    <t xml:space="preserve">Einheit</t>
  </si>
  <si>
    <t xml:space="preserve">Eigner</t>
  </si>
  <si>
    <t xml:space="preserve">Frequenz</t>
  </si>
  <si>
    <t xml:space="preserve">K1</t>
  </si>
  <si>
    <t xml:space="preserve">Kritische Schwachstellen auf exponierten Systemen über Behebungsfrist</t>
  </si>
  <si>
    <t xml:space="preserve">Können Angreifer bekannte, kritische Lücken auf erreichbaren Systemen ausnutzen?</t>
  </si>
  <si>
    <t xml:space="preserve">Anzahl Schwachstellen mit CVSS ≥ 9.0 oder in KEV-Katalog auf aus dem Internet erreichbaren Systemen, deren interne Behebungsfrist überschritten ist (Stichtag).</t>
  </si>
  <si>
    <t xml:space="preserve">Vulnerability Management, Asset-Inventar</t>
  </si>
  <si>
    <t xml:space="preserve">tiefer</t>
  </si>
  <si>
    <t xml:space="preserve">Anzahl</t>
  </si>
  <si>
    <t xml:space="preserve">Leiter IT-Betrieb</t>
  </si>
  <si>
    <t xml:space="preserve">monatlich</t>
  </si>
  <si>
    <t xml:space="preserve">K2</t>
  </si>
  <si>
    <t xml:space="preserve">Phishing-resistente MFA für privilegierte und Fernzugänge</t>
  </si>
  <si>
    <t xml:space="preserve">Sind die wichtigsten Zugänge gegen Phishing geschützt?</t>
  </si>
  <si>
    <t xml:space="preserve">Anteil privilegierter Konten und Fernzugänge mit FIDO2/Passkey oder zertifikatsbasierter Anmeldung an allen solchen Zugängen.</t>
  </si>
  <si>
    <t xml:space="preserve">Identity Provider, PAM</t>
  </si>
  <si>
    <t xml:space="preserve">höher</t>
  </si>
  <si>
    <t xml:space="preserve">%</t>
  </si>
  <si>
    <t xml:space="preserve">IAM-Verantwortliche</t>
  </si>
  <si>
    <t xml:space="preserve">K3</t>
  </si>
  <si>
    <t xml:space="preserve">Kritische Services mit erfolgreich getesteter Wiederherstellung innerhalb RTO</t>
  </si>
  <si>
    <t xml:space="preserve">Kommen wir nach einem Angriff rechtzeitig zurück?</t>
  </si>
  <si>
    <t xml:space="preserve">Anteil kritischer Services, deren Wiederherstellung in den letzten 12 Monaten innerhalb des genehmigten RTO erfolgreich getestet wurde.</t>
  </si>
  <si>
    <t xml:space="preserve">Testprotokolle BCM / Disaster Recovery</t>
  </si>
  <si>
    <t xml:space="preserve">BCM-Verantwortliche</t>
  </si>
  <si>
    <t xml:space="preserve">quartalsweise</t>
  </si>
  <si>
    <t xml:space="preserve">K4</t>
  </si>
  <si>
    <t xml:space="preserve">Meldepflichtige Vorfälle mit fristgerechter Meldung</t>
  </si>
  <si>
    <t xml:space="preserve">Erfüllen wir unsere Meldepflichten?</t>
  </si>
  <si>
    <t xml:space="preserve">Anteil der meldepflichtigen Vorfälle der Periode (ISG, revDSG, ggf. FINMA), die fristgerecht gemeldet wurden. Ohne meldepflichtige Vorfälle: 100 %.</t>
  </si>
  <si>
    <t xml:space="preserve">Incident-Register mit Zeitstempeln</t>
  </si>
  <si>
    <t xml:space="preserve">CISO</t>
  </si>
  <si>
    <t xml:space="preserve">je Vorfall / quartalsweise</t>
  </si>
  <si>
    <t xml:space="preserve">K5</t>
  </si>
  <si>
    <t xml:space="preserve">Kritische Dienstleister mit aktueller Sicherheitsbeurteilung</t>
  </si>
  <si>
    <t xml:space="preserve">Kennen wir die Sicherheitslage unserer kritischen Dienstleister?</t>
  </si>
  <si>
    <t xml:space="preserve">Anteil kritischer Dienstleister mit Sicherheitsbeurteilung, die nicht älter als 12 Monate ist.</t>
  </si>
  <si>
    <t xml:space="preserve">TPRM / Lieferantenregister</t>
  </si>
  <si>
    <t xml:space="preserve">Einkauf / TPRM</t>
  </si>
  <si>
    <t xml:space="preserve">K6</t>
  </si>
  <si>
    <t xml:space="preserve">Risikoakzeptanzen und Ausnahmen nach Ablaufdatum</t>
  </si>
  <si>
    <t xml:space="preserve">Sind akzeptierte Risiken noch bewusst akzeptiert?</t>
  </si>
  <si>
    <t xml:space="preserve">Anzahl genehmigter Risikoakzeptanzen und Ausnahmen, deren Ablaufdatum überschritten ist, ohne Verlängerungsentscheid.</t>
  </si>
  <si>
    <t xml:space="preserve">Risiko- und Ausnahmeregister</t>
  </si>
  <si>
    <t xml:space="preserve">Risikomanagement</t>
  </si>
  <si>
    <t xml:space="preserve">K7</t>
  </si>
  <si>
    <t xml:space="preserve">Zeit bis zur Eindämmung wesentlicher Vorfälle (Median)</t>
  </si>
  <si>
    <t xml:space="preserve">Wie schnell begrenzen wir Schaden?</t>
  </si>
  <si>
    <t xml:space="preserve">Median der Stunden zwischen Erkennung und wirksamer Eindämmung wesentlicher Sicherheitsvorfälle der letzten 12 Monate.</t>
  </si>
  <si>
    <t xml:space="preserve">Incident-Register</t>
  </si>
  <si>
    <t xml:space="preserve">Stunden</t>
  </si>
  <si>
    <t xml:space="preserve">Leiter SOC / IR</t>
  </si>
  <si>
    <t xml:space="preserve">K8</t>
  </si>
  <si>
    <t xml:space="preserve">Meilensteine des Sicherheitsprogramms im Plan</t>
  </si>
  <si>
    <t xml:space="preserve">Liefert das Sicherheitsprogramm, was beschlossen wurde?</t>
  </si>
  <si>
    <t xml:space="preserve">Anteil der für die Periode geplanten Meilensteine, die termingerecht und mit Wirkungsnachweis abgeschlossen wurden.</t>
  </si>
  <si>
    <t xml:space="preserve">Programm-Controlling</t>
  </si>
  <si>
    <t xml:space="preserve">Schwellen sind Vorschläge und müssen an die vom Verwaltungsrat genehmigte Risikotoleranz angepasst werden. Rot gilt ab dem Wert in «Rot ab» (inklusive).</t>
  </si>
  <si>
    <t xml:space="preserve">Beispiel Muster AG – fiktive Werte, Berichtsperioden Q2 und Q3 2026</t>
  </si>
  <si>
    <t xml:space="preserve">Ist Q2 2026</t>
  </si>
  <si>
    <t xml:space="preserve">Ist Q3 2026</t>
  </si>
  <si>
    <t xml:space="preserve">Ampel Q3</t>
  </si>
  <si>
    <t xml:space="preserve">Trend Q2→Q3</t>
  </si>
  <si>
    <t xml:space="preserve">Kommentar</t>
  </si>
  <si>
    <t xml:space="preserve">Zwei Altsysteme im Internet erreichbar; Abschaltung bis 31.10. geplant.</t>
  </si>
  <si>
    <t xml:space="preserve">Rollout Passkeys für Administratoren abgeschlossen; Fernwartung Dritter offen.</t>
  </si>
  <si>
    <t xml:space="preserve">Wiederherstellungstest Zahlungsverkehr bestanden; Kernbanken-Test im November.</t>
  </si>
  <si>
    <t xml:space="preserve">Ein meldepflichtiger Vorfall (ISG), fristgerecht innerhalb von 24 Stunden gemeldet.</t>
  </si>
  <si>
    <t xml:space="preserve">Zwei kritische Dienstleister ohne aktuelle Beurteilung.</t>
  </si>
  <si>
    <t xml:space="preserve">Drei Ausnahmen verlängert und neu befristet.</t>
  </si>
  <si>
    <t xml:space="preserve">Verbesserte Isolationsplaybooks wirken.</t>
  </si>
  <si>
    <t xml:space="preserve">Zwei Meilensteine verschoben (Lieferantenwechsel).</t>
  </si>
  <si>
    <t xml:space="preserve">Zusammenfassung Q3</t>
  </si>
  <si>
    <t xml:space="preserve">Grün</t>
  </si>
  <si>
    <t xml:space="preserve">Gelb</t>
  </si>
  <si>
    <t xml:space="preserve">Rot</t>
  </si>
  <si>
    <t xml:space="preserve">Alle Werte sind fiktiv und dienen nur der Veranschaulichung. Ampel und Trend werden aus dem Kennzahlenkatalog berechnet.</t>
  </si>
  <si>
    <t xml:space="preserve">Top-Risiken – Bewertung gegen die Risikotoleranz (Beispiel Muster AG, fiktiv)</t>
  </si>
  <si>
    <t xml:space="preserve">Toleranz: Risikowert bis</t>
  </si>
  <si>
    <t xml:space="preserve">(vom Verwaltungsrat genehmigt; Risikowert = Eintritt × Auswirkung, je 1–5)</t>
  </si>
  <si>
    <t xml:space="preserve">Nr.</t>
  </si>
  <si>
    <t xml:space="preserve">Risiko (Geschäftsauswirkung)</t>
  </si>
  <si>
    <t xml:space="preserve">Betroffene Leistung</t>
  </si>
  <si>
    <t xml:space="preserve">Eintritt 1–5</t>
  </si>
  <si>
    <t xml:space="preserve">Auswirkung 1–5</t>
  </si>
  <si>
    <t xml:space="preserve">Risikowert</t>
  </si>
  <si>
    <t xml:space="preserve">In Toleranz</t>
  </si>
  <si>
    <t xml:space="preserve">Trend</t>
  </si>
  <si>
    <t xml:space="preserve">Risikoeigner</t>
  </si>
  <si>
    <t xml:space="preserve">Behandlung / Status</t>
  </si>
  <si>
    <t xml:space="preserve">Ransomware verschlüsselt Kernsysteme und Sicherungen</t>
  </si>
  <si>
    <t xml:space="preserve">Zahlungsverkehr, Kundenservice</t>
  </si>
  <si>
    <t xml:space="preserve">→</t>
  </si>
  <si>
    <t xml:space="preserve">COO</t>
  </si>
  <si>
    <t xml:space="preserve">Unveränderbare Sicherungen umgesetzt; Wiederherstellungstest Kernsystem im November</t>
  </si>
  <si>
    <t xml:space="preserve">Kompromittierter Fernzugang eines Dienstleisters</t>
  </si>
  <si>
    <t xml:space="preserve">Betrieb Rechenzentrum</t>
  </si>
  <si>
    <t xml:space="preserve">↓</t>
  </si>
  <si>
    <t xml:space="preserve">CIO</t>
  </si>
  <si>
    <t xml:space="preserve">Passkeys für Administratoren eingeführt; Dienstleisterzugänge folgen</t>
  </si>
  <si>
    <t xml:space="preserve">Ausfall eines kritischen Cloud-Dienstleisters</t>
  </si>
  <si>
    <t xml:space="preserve">E-Banking</t>
  </si>
  <si>
    <t xml:space="preserve">Exit-Plan dokumentiert, Test offen</t>
  </si>
  <si>
    <t xml:space="preserve">Verletzung der Meldepflicht nach ISG/revDSG</t>
  </si>
  <si>
    <t xml:space="preserve">Reputation, Aufsicht</t>
  </si>
  <si>
    <t xml:space="preserve">Meldeprozess getestet im Q3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</si>
</sst>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9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67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1F4E7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B3"/>
        <bgColor rgb="FFFFEB9C"/>
      </patternFill>
    </fill>
    <fill>
      <patternFill patternType="solid">
        <fgColor rgb="FFF3F6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B"/>
      </left>
      <right style="thin">
        <color rgb="FFC9D3DB"/>
      </right>
      <top style="thin">
        <color rgb="FFC9D3DB"/>
      </top>
      <bottom style="thin">
        <color rgb="FFC9D3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F3F6F8"/>
      <rgbColor rgb="FF660066"/>
      <rgbColor rgb="FFFF8080"/>
      <rgbColor rgb="FF0066CC"/>
      <rgbColor rgb="FFC9D3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B6670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23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2" t="s">
        <v>3</v>
      </c>
    </row>
    <row r="6" customFormat="false" ht="23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23.85" hidden="false" customHeight="false" outlineLevel="0" collapsed="false">
      <c r="A12" s="2" t="s">
        <v>9</v>
      </c>
    </row>
    <row r="13" customFormat="false" ht="23.8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3" t="s">
        <v>11</v>
      </c>
    </row>
    <row r="16" customFormat="false" ht="35.0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36"/>
    <col collapsed="false" customWidth="true" hidden="false" outlineLevel="0" max="4" min="4" style="0" width="46"/>
    <col collapsed="false" customWidth="true" hidden="false" outlineLevel="0" max="5" min="5" style="0" width="26"/>
    <col collapsed="false" customWidth="true" hidden="false" outlineLevel="0" max="6" min="6" style="0" width="10"/>
    <col collapsed="false" customWidth="true" hidden="false" outlineLevel="0" max="8" min="7" style="0" width="9"/>
    <col collapsed="false" customWidth="true" hidden="false" outlineLevel="0" max="9" min="9" style="0" width="10"/>
    <col collapsed="false" customWidth="true" hidden="false" outlineLevel="0" max="10" min="10" style="0" width="18"/>
    <col collapsed="false" customWidth="true" hidden="false" outlineLevel="0" max="11" min="11" style="0" width="12"/>
  </cols>
  <sheetData>
    <row r="1" customFormat="false" ht="15" hidden="false" customHeight="false" outlineLevel="0" collapsed="false">
      <c r="A1" s="5" t="s">
        <v>14</v>
      </c>
      <c r="B1" s="5" t="s">
        <v>15</v>
      </c>
      <c r="C1" s="5" t="s">
        <v>16</v>
      </c>
      <c r="D1" s="5" t="s">
        <v>17</v>
      </c>
      <c r="E1" s="5" t="s">
        <v>18</v>
      </c>
      <c r="F1" s="5" t="s">
        <v>19</v>
      </c>
      <c r="G1" s="5" t="s">
        <v>20</v>
      </c>
      <c r="H1" s="5" t="s">
        <v>21</v>
      </c>
      <c r="I1" s="5" t="s">
        <v>22</v>
      </c>
      <c r="J1" s="5" t="s">
        <v>23</v>
      </c>
      <c r="K1" s="5" t="s">
        <v>24</v>
      </c>
    </row>
    <row r="2" customFormat="false" ht="35.05" hidden="false" customHeight="false" outlineLevel="0" collapsed="false">
      <c r="A2" s="6" t="s">
        <v>25</v>
      </c>
      <c r="B2" s="6" t="s">
        <v>26</v>
      </c>
      <c r="C2" s="6" t="s">
        <v>27</v>
      </c>
      <c r="D2" s="6" t="s">
        <v>28</v>
      </c>
      <c r="E2" s="6" t="s">
        <v>29</v>
      </c>
      <c r="F2" s="7" t="s">
        <v>30</v>
      </c>
      <c r="G2" s="7" t="n">
        <v>0</v>
      </c>
      <c r="H2" s="7" t="n">
        <v>3</v>
      </c>
      <c r="I2" s="6" t="s">
        <v>31</v>
      </c>
      <c r="J2" s="6" t="s">
        <v>32</v>
      </c>
      <c r="K2" s="6" t="s">
        <v>33</v>
      </c>
    </row>
    <row r="3" customFormat="false" ht="35.05" hidden="false" customHeight="false" outlineLevel="0" collapsed="false">
      <c r="A3" s="8" t="s">
        <v>34</v>
      </c>
      <c r="B3" s="8" t="s">
        <v>35</v>
      </c>
      <c r="C3" s="8" t="s">
        <v>36</v>
      </c>
      <c r="D3" s="8" t="s">
        <v>37</v>
      </c>
      <c r="E3" s="8" t="s">
        <v>38</v>
      </c>
      <c r="F3" s="7" t="s">
        <v>39</v>
      </c>
      <c r="G3" s="9" t="n">
        <v>1</v>
      </c>
      <c r="H3" s="9" t="n">
        <v>0.9</v>
      </c>
      <c r="I3" s="8" t="s">
        <v>40</v>
      </c>
      <c r="J3" s="8" t="s">
        <v>41</v>
      </c>
      <c r="K3" s="8" t="s">
        <v>33</v>
      </c>
    </row>
    <row r="4" customFormat="false" ht="35.05" hidden="false" customHeight="false" outlineLevel="0" collapsed="false">
      <c r="A4" s="6" t="s">
        <v>42</v>
      </c>
      <c r="B4" s="6" t="s">
        <v>43</v>
      </c>
      <c r="C4" s="6" t="s">
        <v>44</v>
      </c>
      <c r="D4" s="6" t="s">
        <v>45</v>
      </c>
      <c r="E4" s="6" t="s">
        <v>46</v>
      </c>
      <c r="F4" s="7" t="s">
        <v>39</v>
      </c>
      <c r="G4" s="9" t="n">
        <v>0.9</v>
      </c>
      <c r="H4" s="9" t="n">
        <v>0.7</v>
      </c>
      <c r="I4" s="6" t="s">
        <v>40</v>
      </c>
      <c r="J4" s="6" t="s">
        <v>47</v>
      </c>
      <c r="K4" s="6" t="s">
        <v>48</v>
      </c>
    </row>
    <row r="5" customFormat="false" ht="35.05" hidden="false" customHeight="false" outlineLevel="0" collapsed="false">
      <c r="A5" s="8" t="s">
        <v>49</v>
      </c>
      <c r="B5" s="8" t="s">
        <v>50</v>
      </c>
      <c r="C5" s="8" t="s">
        <v>51</v>
      </c>
      <c r="D5" s="8" t="s">
        <v>52</v>
      </c>
      <c r="E5" s="8" t="s">
        <v>53</v>
      </c>
      <c r="F5" s="7" t="s">
        <v>39</v>
      </c>
      <c r="G5" s="9" t="n">
        <v>1</v>
      </c>
      <c r="H5" s="9" t="n">
        <v>0.99</v>
      </c>
      <c r="I5" s="8" t="s">
        <v>40</v>
      </c>
      <c r="J5" s="8" t="s">
        <v>54</v>
      </c>
      <c r="K5" s="8" t="s">
        <v>55</v>
      </c>
    </row>
    <row r="6" customFormat="false" ht="23.85" hidden="false" customHeight="false" outlineLevel="0" collapsed="false">
      <c r="A6" s="6" t="s">
        <v>56</v>
      </c>
      <c r="B6" s="6" t="s">
        <v>57</v>
      </c>
      <c r="C6" s="6" t="s">
        <v>58</v>
      </c>
      <c r="D6" s="6" t="s">
        <v>59</v>
      </c>
      <c r="E6" s="6" t="s">
        <v>60</v>
      </c>
      <c r="F6" s="7" t="s">
        <v>39</v>
      </c>
      <c r="G6" s="9" t="n">
        <v>0.9</v>
      </c>
      <c r="H6" s="9" t="n">
        <v>0.7</v>
      </c>
      <c r="I6" s="6" t="s">
        <v>40</v>
      </c>
      <c r="J6" s="6" t="s">
        <v>61</v>
      </c>
      <c r="K6" s="6" t="s">
        <v>48</v>
      </c>
    </row>
    <row r="7" customFormat="false" ht="35.05" hidden="false" customHeight="false" outlineLevel="0" collapsed="false">
      <c r="A7" s="8" t="s">
        <v>62</v>
      </c>
      <c r="B7" s="8" t="s">
        <v>63</v>
      </c>
      <c r="C7" s="8" t="s">
        <v>64</v>
      </c>
      <c r="D7" s="8" t="s">
        <v>65</v>
      </c>
      <c r="E7" s="8" t="s">
        <v>66</v>
      </c>
      <c r="F7" s="7" t="s">
        <v>30</v>
      </c>
      <c r="G7" s="7" t="n">
        <v>0</v>
      </c>
      <c r="H7" s="7" t="n">
        <v>3</v>
      </c>
      <c r="I7" s="8" t="s">
        <v>31</v>
      </c>
      <c r="J7" s="8" t="s">
        <v>67</v>
      </c>
      <c r="K7" s="8" t="s">
        <v>48</v>
      </c>
    </row>
    <row r="8" customFormat="false" ht="35.05" hidden="false" customHeight="false" outlineLevel="0" collapsed="false">
      <c r="A8" s="6" t="s">
        <v>68</v>
      </c>
      <c r="B8" s="6" t="s">
        <v>69</v>
      </c>
      <c r="C8" s="6" t="s">
        <v>70</v>
      </c>
      <c r="D8" s="6" t="s">
        <v>71</v>
      </c>
      <c r="E8" s="6" t="s">
        <v>72</v>
      </c>
      <c r="F8" s="7" t="s">
        <v>30</v>
      </c>
      <c r="G8" s="7" t="n">
        <v>24</v>
      </c>
      <c r="H8" s="7" t="n">
        <v>72</v>
      </c>
      <c r="I8" s="6" t="s">
        <v>73</v>
      </c>
      <c r="J8" s="6" t="s">
        <v>74</v>
      </c>
      <c r="K8" s="6" t="s">
        <v>48</v>
      </c>
    </row>
    <row r="9" customFormat="false" ht="35.05" hidden="false" customHeight="false" outlineLevel="0" collapsed="false">
      <c r="A9" s="8" t="s">
        <v>75</v>
      </c>
      <c r="B9" s="8" t="s">
        <v>76</v>
      </c>
      <c r="C9" s="8" t="s">
        <v>77</v>
      </c>
      <c r="D9" s="8" t="s">
        <v>78</v>
      </c>
      <c r="E9" s="8" t="s">
        <v>79</v>
      </c>
      <c r="F9" s="7" t="s">
        <v>39</v>
      </c>
      <c r="G9" s="9" t="n">
        <v>0.8</v>
      </c>
      <c r="H9" s="9" t="n">
        <v>0.6</v>
      </c>
      <c r="I9" s="8" t="s">
        <v>40</v>
      </c>
      <c r="J9" s="8" t="s">
        <v>54</v>
      </c>
      <c r="K9" s="8" t="s">
        <v>48</v>
      </c>
    </row>
    <row r="11" customFormat="false" ht="15" hidden="false" customHeight="false" outlineLevel="0" collapsed="false">
      <c r="A11" s="10" t="s">
        <v>80</v>
      </c>
    </row>
  </sheetData>
  <dataValidations count="1">
    <dataValidation allowBlank="false" error="Bitte «höher» oder «tiefer» wählen." errorStyle="stop" errorTitle="Ungültige Eingabe" operator="between" showDropDown="false" showErrorMessage="true" showInputMessage="false" sqref="F2:F9" type="list">
      <formula1>"höher,tiefer"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4" min="3" style="0" width="12"/>
    <col collapsed="false" customWidth="true" hidden="false" outlineLevel="0" max="5" min="5" style="0" width="10"/>
    <col collapsed="false" customWidth="true" hidden="false" outlineLevel="0" max="7" min="6" style="0" width="9"/>
    <col collapsed="false" customWidth="true" hidden="false" outlineLevel="0" max="8" min="8" style="0" width="11"/>
    <col collapsed="false" customWidth="true" hidden="false" outlineLevel="0" max="9" min="9" style="0" width="14"/>
    <col collapsed="false" customWidth="true" hidden="false" outlineLevel="0" max="10" min="10" style="0" width="46"/>
  </cols>
  <sheetData>
    <row r="1" customFormat="false" ht="15" hidden="false" customHeight="false" outlineLevel="0" collapsed="false">
      <c r="A1" s="11" t="s">
        <v>81</v>
      </c>
    </row>
    <row r="3" customFormat="false" ht="15" hidden="false" customHeight="false" outlineLevel="0" collapsed="false">
      <c r="A3" s="5" t="s">
        <v>14</v>
      </c>
      <c r="B3" s="5" t="s">
        <v>15</v>
      </c>
      <c r="C3" s="5" t="s">
        <v>82</v>
      </c>
      <c r="D3" s="5" t="s">
        <v>83</v>
      </c>
      <c r="E3" s="5" t="s">
        <v>19</v>
      </c>
      <c r="F3" s="5" t="s">
        <v>20</v>
      </c>
      <c r="G3" s="5" t="s">
        <v>21</v>
      </c>
      <c r="H3" s="5" t="s">
        <v>84</v>
      </c>
      <c r="I3" s="5" t="s">
        <v>85</v>
      </c>
      <c r="J3" s="5" t="s">
        <v>86</v>
      </c>
    </row>
    <row r="4" customFormat="false" ht="23.85" hidden="false" customHeight="false" outlineLevel="0" collapsed="false">
      <c r="A4" s="6" t="s">
        <v>25</v>
      </c>
      <c r="B4" s="6" t="str">
        <f aca="false">INDEX(Kennzahlenkatalog!$B$2:$B$9,MATCH(A4,Kennzahlenkatalog!$A$2:$A$9,0))</f>
        <v>Kritische Schwachstellen auf exponierten Systemen über Behebungsfrist</v>
      </c>
      <c r="C4" s="7" t="n">
        <v>5</v>
      </c>
      <c r="D4" s="7" t="n">
        <v>2</v>
      </c>
      <c r="E4" s="6" t="str">
        <f aca="false">INDEX(Kennzahlenkatalog!$F$2:$F$9,MATCH(A4,Kennzahlenkatalog!$A$2:$A$9,0))</f>
        <v>tiefer</v>
      </c>
      <c r="F4" s="6" t="n">
        <f aca="false">INDEX(Kennzahlenkatalog!$G$2:$G$9,MATCH(A4,Kennzahlenkatalog!$A$2:$A$9,0))</f>
        <v>0</v>
      </c>
      <c r="G4" s="6" t="n">
        <f aca="false">INDEX(Kennzahlenkatalog!$H$2:$H$9,MATCH(A4,Kennzahlenkatalog!$A$2:$A$9,0))</f>
        <v>3</v>
      </c>
      <c r="H4" s="6" t="str">
        <f aca="false">IF(D4="","",IF(E4="höher",IF(D4&gt;=F4,"Grün",IF(D4&lt;=G4,"Rot","Gelb")),IF(D4&lt;=F4,"Grün",IF(D4&gt;=G4,"Rot","Gelb"))))</f>
        <v>Gelb</v>
      </c>
      <c r="I4" s="6" t="str">
        <f aca="false">IF(OR(C4="",D4=""),"",IF(D4=C4,"gleich",IF((D4&gt;C4)=(E4="höher"),"besser","schlechter")))</f>
        <v>besser</v>
      </c>
      <c r="J4" s="6" t="s">
        <v>87</v>
      </c>
    </row>
    <row r="5" customFormat="false" ht="23.85" hidden="false" customHeight="false" outlineLevel="0" collapsed="false">
      <c r="A5" s="6" t="s">
        <v>34</v>
      </c>
      <c r="B5" s="6" t="str">
        <f aca="false">INDEX(Kennzahlenkatalog!$B$2:$B$9,MATCH(A5,Kennzahlenkatalog!$A$2:$A$9,0))</f>
        <v>Phishing-resistente MFA für privilegierte und Fernzugänge</v>
      </c>
      <c r="C5" s="9" t="n">
        <v>0.82</v>
      </c>
      <c r="D5" s="9" t="n">
        <v>0.94</v>
      </c>
      <c r="E5" s="6" t="str">
        <f aca="false">INDEX(Kennzahlenkatalog!$F$2:$F$9,MATCH(A5,Kennzahlenkatalog!$A$2:$A$9,0))</f>
        <v>höher</v>
      </c>
      <c r="F5" s="12" t="n">
        <f aca="false">INDEX(Kennzahlenkatalog!$G$2:$G$9,MATCH(A5,Kennzahlenkatalog!$A$2:$A$9,0))</f>
        <v>1</v>
      </c>
      <c r="G5" s="12" t="n">
        <f aca="false">INDEX(Kennzahlenkatalog!$H$2:$H$9,MATCH(A5,Kennzahlenkatalog!$A$2:$A$9,0))</f>
        <v>0.9</v>
      </c>
      <c r="H5" s="6" t="str">
        <f aca="false">IF(D5="","",IF(E5="höher",IF(D5&gt;=F5,"Grün",IF(D5&lt;=G5,"Rot","Gelb")),IF(D5&lt;=F5,"Grün",IF(D5&gt;=G5,"Rot","Gelb"))))</f>
        <v>Gelb</v>
      </c>
      <c r="I5" s="6" t="str">
        <f aca="false">IF(OR(C5="",D5=""),"",IF(D5=C5,"gleich",IF((D5&gt;C5)=(E5="höher"),"besser","schlechter")))</f>
        <v>besser</v>
      </c>
      <c r="J5" s="6" t="s">
        <v>88</v>
      </c>
    </row>
    <row r="6" customFormat="false" ht="23.85" hidden="false" customHeight="false" outlineLevel="0" collapsed="false">
      <c r="A6" s="6" t="s">
        <v>42</v>
      </c>
      <c r="B6" s="6" t="str">
        <f aca="false">INDEX(Kennzahlenkatalog!$B$2:$B$9,MATCH(A6,Kennzahlenkatalog!$A$2:$A$9,0))</f>
        <v>Kritische Services mit erfolgreich getesteter Wiederherstellung innerhalb RTO</v>
      </c>
      <c r="C6" s="9" t="n">
        <v>0.6</v>
      </c>
      <c r="D6" s="9" t="n">
        <v>0.75</v>
      </c>
      <c r="E6" s="6" t="str">
        <f aca="false">INDEX(Kennzahlenkatalog!$F$2:$F$9,MATCH(A6,Kennzahlenkatalog!$A$2:$A$9,0))</f>
        <v>höher</v>
      </c>
      <c r="F6" s="12" t="n">
        <f aca="false">INDEX(Kennzahlenkatalog!$G$2:$G$9,MATCH(A6,Kennzahlenkatalog!$A$2:$A$9,0))</f>
        <v>0.9</v>
      </c>
      <c r="G6" s="12" t="n">
        <f aca="false">INDEX(Kennzahlenkatalog!$H$2:$H$9,MATCH(A6,Kennzahlenkatalog!$A$2:$A$9,0))</f>
        <v>0.7</v>
      </c>
      <c r="H6" s="6" t="str">
        <f aca="false">IF(D6="","",IF(E6="höher",IF(D6&gt;=F6,"Grün",IF(D6&lt;=G6,"Rot","Gelb")),IF(D6&lt;=F6,"Grün",IF(D6&gt;=G6,"Rot","Gelb"))))</f>
        <v>Gelb</v>
      </c>
      <c r="I6" s="6" t="str">
        <f aca="false">IF(OR(C6="",D6=""),"",IF(D6=C6,"gleich",IF((D6&gt;C6)=(E6="höher"),"besser","schlechter")))</f>
        <v>besser</v>
      </c>
      <c r="J6" s="6" t="s">
        <v>89</v>
      </c>
    </row>
    <row r="7" customFormat="false" ht="23.85" hidden="false" customHeight="false" outlineLevel="0" collapsed="false">
      <c r="A7" s="6" t="s">
        <v>49</v>
      </c>
      <c r="B7" s="6" t="str">
        <f aca="false">INDEX(Kennzahlenkatalog!$B$2:$B$9,MATCH(A7,Kennzahlenkatalog!$A$2:$A$9,0))</f>
        <v>Meldepflichtige Vorfälle mit fristgerechter Meldung</v>
      </c>
      <c r="C7" s="9" t="n">
        <v>1</v>
      </c>
      <c r="D7" s="9" t="n">
        <v>1</v>
      </c>
      <c r="E7" s="6" t="str">
        <f aca="false">INDEX(Kennzahlenkatalog!$F$2:$F$9,MATCH(A7,Kennzahlenkatalog!$A$2:$A$9,0))</f>
        <v>höher</v>
      </c>
      <c r="F7" s="12" t="n">
        <f aca="false">INDEX(Kennzahlenkatalog!$G$2:$G$9,MATCH(A7,Kennzahlenkatalog!$A$2:$A$9,0))</f>
        <v>1</v>
      </c>
      <c r="G7" s="12" t="n">
        <f aca="false">INDEX(Kennzahlenkatalog!$H$2:$H$9,MATCH(A7,Kennzahlenkatalog!$A$2:$A$9,0))</f>
        <v>0.99</v>
      </c>
      <c r="H7" s="6" t="str">
        <f aca="false">IF(D7="","",IF(E7="höher",IF(D7&gt;=F7,"Grün",IF(D7&lt;=G7,"Rot","Gelb")),IF(D7&lt;=F7,"Grün",IF(D7&gt;=G7,"Rot","Gelb"))))</f>
        <v>Grün</v>
      </c>
      <c r="I7" s="6" t="str">
        <f aca="false">IF(OR(C7="",D7=""),"",IF(D7=C7,"gleich",IF((D7&gt;C7)=(E7="höher"),"besser","schlechter")))</f>
        <v>gleich</v>
      </c>
      <c r="J7" s="6" t="s">
        <v>90</v>
      </c>
    </row>
    <row r="8" customFormat="false" ht="23.85" hidden="false" customHeight="false" outlineLevel="0" collapsed="false">
      <c r="A8" s="6" t="s">
        <v>56</v>
      </c>
      <c r="B8" s="6" t="str">
        <f aca="false">INDEX(Kennzahlenkatalog!$B$2:$B$9,MATCH(A8,Kennzahlenkatalog!$A$2:$A$9,0))</f>
        <v>Kritische Dienstleister mit aktueller Sicherheitsbeurteilung</v>
      </c>
      <c r="C8" s="9" t="n">
        <v>0.7</v>
      </c>
      <c r="D8" s="9" t="n">
        <v>0.86</v>
      </c>
      <c r="E8" s="6" t="str">
        <f aca="false">INDEX(Kennzahlenkatalog!$F$2:$F$9,MATCH(A8,Kennzahlenkatalog!$A$2:$A$9,0))</f>
        <v>höher</v>
      </c>
      <c r="F8" s="12" t="n">
        <f aca="false">INDEX(Kennzahlenkatalog!$G$2:$G$9,MATCH(A8,Kennzahlenkatalog!$A$2:$A$9,0))</f>
        <v>0.9</v>
      </c>
      <c r="G8" s="12" t="n">
        <f aca="false">INDEX(Kennzahlenkatalog!$H$2:$H$9,MATCH(A8,Kennzahlenkatalog!$A$2:$A$9,0))</f>
        <v>0.7</v>
      </c>
      <c r="H8" s="6" t="str">
        <f aca="false">IF(D8="","",IF(E8="höher",IF(D8&gt;=F8,"Grün",IF(D8&lt;=G8,"Rot","Gelb")),IF(D8&lt;=F8,"Grün",IF(D8&gt;=G8,"Rot","Gelb"))))</f>
        <v>Gelb</v>
      </c>
      <c r="I8" s="6" t="str">
        <f aca="false">IF(OR(C8="",D8=""),"",IF(D8=C8,"gleich",IF((D8&gt;C8)=(E8="höher"),"besser","schlechter")))</f>
        <v>besser</v>
      </c>
      <c r="J8" s="6" t="s">
        <v>91</v>
      </c>
    </row>
    <row r="9" customFormat="false" ht="23.85" hidden="false" customHeight="false" outlineLevel="0" collapsed="false">
      <c r="A9" s="6" t="s">
        <v>62</v>
      </c>
      <c r="B9" s="6" t="str">
        <f aca="false">INDEX(Kennzahlenkatalog!$B$2:$B$9,MATCH(A9,Kennzahlenkatalog!$A$2:$A$9,0))</f>
        <v>Risikoakzeptanzen und Ausnahmen nach Ablaufdatum</v>
      </c>
      <c r="C9" s="7" t="n">
        <v>4</v>
      </c>
      <c r="D9" s="7" t="n">
        <v>1</v>
      </c>
      <c r="E9" s="6" t="str">
        <f aca="false">INDEX(Kennzahlenkatalog!$F$2:$F$9,MATCH(A9,Kennzahlenkatalog!$A$2:$A$9,0))</f>
        <v>tiefer</v>
      </c>
      <c r="F9" s="6" t="n">
        <f aca="false">INDEX(Kennzahlenkatalog!$G$2:$G$9,MATCH(A9,Kennzahlenkatalog!$A$2:$A$9,0))</f>
        <v>0</v>
      </c>
      <c r="G9" s="6" t="n">
        <f aca="false">INDEX(Kennzahlenkatalog!$H$2:$H$9,MATCH(A9,Kennzahlenkatalog!$A$2:$A$9,0))</f>
        <v>3</v>
      </c>
      <c r="H9" s="6" t="str">
        <f aca="false">IF(D9="","",IF(E9="höher",IF(D9&gt;=F9,"Grün",IF(D9&lt;=G9,"Rot","Gelb")),IF(D9&lt;=F9,"Grün",IF(D9&gt;=G9,"Rot","Gelb"))))</f>
        <v>Gelb</v>
      </c>
      <c r="I9" s="6" t="str">
        <f aca="false">IF(OR(C9="",D9=""),"",IF(D9=C9,"gleich",IF((D9&gt;C9)=(E9="höher"),"besser","schlechter")))</f>
        <v>besser</v>
      </c>
      <c r="J9" s="6" t="s">
        <v>92</v>
      </c>
    </row>
    <row r="10" customFormat="false" ht="23.85" hidden="false" customHeight="false" outlineLevel="0" collapsed="false">
      <c r="A10" s="6" t="s">
        <v>68</v>
      </c>
      <c r="B10" s="6" t="str">
        <f aca="false">INDEX(Kennzahlenkatalog!$B$2:$B$9,MATCH(A10,Kennzahlenkatalog!$A$2:$A$9,0))</f>
        <v>Zeit bis zur Eindämmung wesentlicher Vorfälle (Median)</v>
      </c>
      <c r="C10" s="7" t="n">
        <v>30</v>
      </c>
      <c r="D10" s="7" t="n">
        <v>18</v>
      </c>
      <c r="E10" s="6" t="str">
        <f aca="false">INDEX(Kennzahlenkatalog!$F$2:$F$9,MATCH(A10,Kennzahlenkatalog!$A$2:$A$9,0))</f>
        <v>tiefer</v>
      </c>
      <c r="F10" s="6" t="n">
        <f aca="false">INDEX(Kennzahlenkatalog!$G$2:$G$9,MATCH(A10,Kennzahlenkatalog!$A$2:$A$9,0))</f>
        <v>24</v>
      </c>
      <c r="G10" s="6" t="n">
        <f aca="false">INDEX(Kennzahlenkatalog!$H$2:$H$9,MATCH(A10,Kennzahlenkatalog!$A$2:$A$9,0))</f>
        <v>72</v>
      </c>
      <c r="H10" s="6" t="str">
        <f aca="false">IF(D10="","",IF(E10="höher",IF(D10&gt;=F10,"Grün",IF(D10&lt;=G10,"Rot","Gelb")),IF(D10&lt;=F10,"Grün",IF(D10&gt;=G10,"Rot","Gelb"))))</f>
        <v>Grün</v>
      </c>
      <c r="I10" s="6" t="str">
        <f aca="false">IF(OR(C10="",D10=""),"",IF(D10=C10,"gleich",IF((D10&gt;C10)=(E10="höher"),"besser","schlechter")))</f>
        <v>besser</v>
      </c>
      <c r="J10" s="6" t="s">
        <v>93</v>
      </c>
    </row>
    <row r="11" customFormat="false" ht="15" hidden="false" customHeight="false" outlineLevel="0" collapsed="false">
      <c r="A11" s="6" t="s">
        <v>75</v>
      </c>
      <c r="B11" s="6" t="str">
        <f aca="false">INDEX(Kennzahlenkatalog!$B$2:$B$9,MATCH(A11,Kennzahlenkatalog!$A$2:$A$9,0))</f>
        <v>Meilensteine des Sicherheitsprogramms im Plan</v>
      </c>
      <c r="C11" s="9" t="n">
        <v>0.7</v>
      </c>
      <c r="D11" s="9" t="n">
        <v>0.83</v>
      </c>
      <c r="E11" s="6" t="str">
        <f aca="false">INDEX(Kennzahlenkatalog!$F$2:$F$9,MATCH(A11,Kennzahlenkatalog!$A$2:$A$9,0))</f>
        <v>höher</v>
      </c>
      <c r="F11" s="12" t="n">
        <f aca="false">INDEX(Kennzahlenkatalog!$G$2:$G$9,MATCH(A11,Kennzahlenkatalog!$A$2:$A$9,0))</f>
        <v>0.8</v>
      </c>
      <c r="G11" s="12" t="n">
        <f aca="false">INDEX(Kennzahlenkatalog!$H$2:$H$9,MATCH(A11,Kennzahlenkatalog!$A$2:$A$9,0))</f>
        <v>0.6</v>
      </c>
      <c r="H11" s="6" t="str">
        <f aca="false">IF(D11="","",IF(E11="höher",IF(D11&gt;=F11,"Grün",IF(D11&lt;=G11,"Rot","Gelb")),IF(D11&lt;=F11,"Grün",IF(D11&gt;=G11,"Rot","Gelb"))))</f>
        <v>Grün</v>
      </c>
      <c r="I11" s="6" t="str">
        <f aca="false">IF(OR(C11="",D11=""),"",IF(D11=C11,"gleich",IF((D11&gt;C11)=(E11="höher"),"besser","schlechter")))</f>
        <v>besser</v>
      </c>
      <c r="J11" s="6" t="s">
        <v>94</v>
      </c>
    </row>
    <row r="13" customFormat="false" ht="15" hidden="false" customHeight="false" outlineLevel="0" collapsed="false">
      <c r="A13" s="13" t="s">
        <v>95</v>
      </c>
    </row>
    <row r="14" customFormat="false" ht="15" hidden="false" customHeight="false" outlineLevel="0" collapsed="false">
      <c r="A14" s="14" t="s">
        <v>96</v>
      </c>
      <c r="B14" s="14" t="n">
        <f aca="false">COUNTIF($H$4:$H$11,"Grün")</f>
        <v>3</v>
      </c>
    </row>
    <row r="15" customFormat="false" ht="15" hidden="false" customHeight="false" outlineLevel="0" collapsed="false">
      <c r="A15" s="14" t="s">
        <v>97</v>
      </c>
      <c r="B15" s="14" t="n">
        <f aca="false">COUNTIF($H$4:$H$11,"Gelb")</f>
        <v>5</v>
      </c>
    </row>
    <row r="16" customFormat="false" ht="15" hidden="false" customHeight="false" outlineLevel="0" collapsed="false">
      <c r="A16" s="14" t="s">
        <v>98</v>
      </c>
      <c r="B16" s="14" t="n">
        <f aca="false">COUNTIF($H$4:$H$11,"Rot")</f>
        <v>0</v>
      </c>
    </row>
    <row r="18" customFormat="false" ht="15" hidden="false" customHeight="false" outlineLevel="0" collapsed="false">
      <c r="A18" s="10" t="s">
        <v>99</v>
      </c>
    </row>
  </sheetData>
  <conditionalFormatting sqref="H4:H11">
    <cfRule type="cellIs" priority="2" operator="equal" aboveAverage="0" equalAverage="0" bottom="0" percent="0" rank="0" text="" dxfId="0">
      <formula>"Grün"</formula>
    </cfRule>
    <cfRule type="cellIs" priority="3" operator="equal" aboveAverage="0" equalAverage="0" bottom="0" percent="0" rank="0" text="" dxfId="1">
      <formula>"Gelb"</formula>
    </cfRule>
    <cfRule type="cellIs" priority="4" operator="equal" aboveAverage="0" equalAverage="0" bottom="0" percent="0" rank="0" text="" dxfId="2">
      <formula>"Rot"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22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9"/>
    <col collapsed="false" customWidth="true" hidden="false" outlineLevel="0" max="9" min="9" style="0" width="18"/>
    <col collapsed="false" customWidth="true" hidden="false" outlineLevel="0" max="10" min="10" style="0" width="40"/>
  </cols>
  <sheetData>
    <row r="1" customFormat="false" ht="15" hidden="false" customHeight="false" outlineLevel="0" collapsed="false">
      <c r="A1" s="11" t="s">
        <v>100</v>
      </c>
    </row>
    <row r="2" customFormat="false" ht="15" hidden="false" customHeight="false" outlineLevel="0" collapsed="false">
      <c r="A2" s="13" t="s">
        <v>101</v>
      </c>
      <c r="C2" s="15" t="n">
        <v>9</v>
      </c>
      <c r="D2" s="10" t="s">
        <v>102</v>
      </c>
    </row>
    <row r="4" customFormat="false" ht="23.85" hidden="false" customHeight="false" outlineLevel="0" collapsed="false">
      <c r="A4" s="5" t="s">
        <v>103</v>
      </c>
      <c r="B4" s="5" t="s">
        <v>104</v>
      </c>
      <c r="C4" s="5" t="s">
        <v>105</v>
      </c>
      <c r="D4" s="5" t="s">
        <v>106</v>
      </c>
      <c r="E4" s="5" t="s">
        <v>107</v>
      </c>
      <c r="F4" s="5" t="s">
        <v>108</v>
      </c>
      <c r="G4" s="5" t="s">
        <v>109</v>
      </c>
      <c r="H4" s="5" t="s">
        <v>110</v>
      </c>
      <c r="I4" s="5" t="s">
        <v>111</v>
      </c>
      <c r="J4" s="5" t="s">
        <v>112</v>
      </c>
    </row>
    <row r="5" customFormat="false" ht="35.05" hidden="false" customHeight="false" outlineLevel="0" collapsed="false">
      <c r="A5" s="6" t="n">
        <v>1</v>
      </c>
      <c r="B5" s="6" t="s">
        <v>113</v>
      </c>
      <c r="C5" s="6" t="s">
        <v>114</v>
      </c>
      <c r="D5" s="7" t="n">
        <v>3</v>
      </c>
      <c r="E5" s="7" t="n">
        <v>5</v>
      </c>
      <c r="F5" s="6" t="n">
        <f aca="false">D5*E5</f>
        <v>15</v>
      </c>
      <c r="G5" s="6" t="str">
        <f aca="false">IF(F5&lt;=$C$2,"ja","nein")</f>
        <v>nein</v>
      </c>
      <c r="H5" s="6" t="s">
        <v>115</v>
      </c>
      <c r="I5" s="6" t="s">
        <v>116</v>
      </c>
      <c r="J5" s="6" t="s">
        <v>117</v>
      </c>
    </row>
    <row r="6" customFormat="false" ht="23.85" hidden="false" customHeight="false" outlineLevel="0" collapsed="false">
      <c r="A6" s="6" t="n">
        <v>2</v>
      </c>
      <c r="B6" s="6" t="s">
        <v>118</v>
      </c>
      <c r="C6" s="6" t="s">
        <v>119</v>
      </c>
      <c r="D6" s="7" t="n">
        <v>3</v>
      </c>
      <c r="E6" s="7" t="n">
        <v>4</v>
      </c>
      <c r="F6" s="6" t="n">
        <f aca="false">D6*E6</f>
        <v>12</v>
      </c>
      <c r="G6" s="6" t="str">
        <f aca="false">IF(F6&lt;=$C$2,"ja","nein")</f>
        <v>nein</v>
      </c>
      <c r="H6" s="6" t="s">
        <v>120</v>
      </c>
      <c r="I6" s="6" t="s">
        <v>121</v>
      </c>
      <c r="J6" s="6" t="s">
        <v>122</v>
      </c>
    </row>
    <row r="7" customFormat="false" ht="15" hidden="false" customHeight="false" outlineLevel="0" collapsed="false">
      <c r="A7" s="6" t="n">
        <v>3</v>
      </c>
      <c r="B7" s="6" t="s">
        <v>123</v>
      </c>
      <c r="C7" s="6" t="s">
        <v>124</v>
      </c>
      <c r="D7" s="7" t="n">
        <v>2</v>
      </c>
      <c r="E7" s="7" t="n">
        <v>4</v>
      </c>
      <c r="F7" s="6" t="n">
        <f aca="false">D7*E7</f>
        <v>8</v>
      </c>
      <c r="G7" s="6" t="str">
        <f aca="false">IF(F7&lt;=$C$2,"ja","nein")</f>
        <v>ja</v>
      </c>
      <c r="H7" s="6" t="s">
        <v>115</v>
      </c>
      <c r="I7" s="6" t="s">
        <v>121</v>
      </c>
      <c r="J7" s="6" t="s">
        <v>125</v>
      </c>
    </row>
    <row r="8" customFormat="false" ht="15" hidden="false" customHeight="false" outlineLevel="0" collapsed="false">
      <c r="A8" s="6" t="n">
        <v>4</v>
      </c>
      <c r="B8" s="6" t="s">
        <v>126</v>
      </c>
      <c r="C8" s="6" t="s">
        <v>127</v>
      </c>
      <c r="D8" s="7" t="n">
        <v>1</v>
      </c>
      <c r="E8" s="7" t="n">
        <v>3</v>
      </c>
      <c r="F8" s="6" t="n">
        <f aca="false">D8*E8</f>
        <v>3</v>
      </c>
      <c r="G8" s="6" t="str">
        <f aca="false">IF(F8&lt;=$C$2,"ja","nein")</f>
        <v>ja</v>
      </c>
      <c r="H8" s="6" t="s">
        <v>120</v>
      </c>
      <c r="I8" s="6" t="s">
        <v>54</v>
      </c>
      <c r="J8" s="6" t="s">
        <v>128</v>
      </c>
    </row>
  </sheetData>
  <conditionalFormatting sqref="G5:G20">
    <cfRule type="cellIs" priority="2" operator="equal" aboveAverage="0" equalAverage="0" bottom="0" percent="0" rank="0" text="" dxfId="2">
      <formula>"nein"</formula>
    </cfRule>
    <cfRule type="cellIs" priority="3" operator="equal" aboveAverage="0" equalAverage="0" bottom="0" percent="0" rank="0" text="" dxfId="0">
      <formula>"ja"</formula>
    </cfRule>
  </conditionalFormatting>
  <dataValidations count="1">
    <dataValidation allowBlank="false" error="Bitte eine ganze Zahl von 1 bis 5 eingeben." errorStyle="stop" errorTitle="Ungültige Eingabe" operator="between" showDropDown="false" showErrorMessage="true" showInputMessage="false" sqref="D5:E20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2026-10-09T19:21:35Z</dcterms:created>
  <dc:creator>Martin Bischoff · 4T2 Solutions GmbH</dc:creator>
  <dc:description/>
  <dc:language>en-US</dc:language>
  <cp:lastModifiedBy/>
  <dcterms:modified xsi:type="dcterms:W3CDTF">2026-10-09T19:21:35Z</dcterms:modified>
  <cp:revision>0</cp:revision>
  <dc:subject/>
  <dc:title>Kennzahlen Cyber-Risikobericht Verwaltungsrat – CH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